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48\1 výzva\"/>
    </mc:Choice>
  </mc:AlternateContent>
  <xr:revisionPtr revIDLastSave="0" documentId="13_ncr:1_{13B4D4BC-9A0B-4FA2-B2C2-A4B7BF3DE0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" i="1" l="1"/>
  <c r="S16" i="1"/>
  <c r="T13" i="1"/>
  <c r="S14" i="1"/>
  <c r="T11" i="1"/>
  <c r="S12" i="1"/>
  <c r="P15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S15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P31" i="1"/>
  <c r="S31" i="1"/>
  <c r="T31" i="1"/>
  <c r="P30" i="1"/>
  <c r="S8" i="1"/>
  <c r="T8" i="1"/>
  <c r="S9" i="1"/>
  <c r="T9" i="1"/>
  <c r="S10" i="1"/>
  <c r="T10" i="1"/>
  <c r="S11" i="1"/>
  <c r="P8" i="1"/>
  <c r="P9" i="1"/>
  <c r="P10" i="1"/>
  <c r="S13" i="1"/>
  <c r="P13" i="1"/>
  <c r="P7" i="1" l="1"/>
  <c r="P11" i="1"/>
  <c r="S7" i="1"/>
  <c r="R34" i="1" s="1"/>
  <c r="T7" i="1"/>
  <c r="Q34" i="1" l="1"/>
</calcChain>
</file>

<file path=xl/sharedStrings.xml><?xml version="1.0" encoding="utf-8"?>
<sst xmlns="http://schemas.openxmlformats.org/spreadsheetml/2006/main" count="138" uniqueCount="92">
  <si>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</si>
  <si>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</si>
  <si>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</si>
  <si>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</si>
  <si>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</si>
  <si>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</si>
  <si>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</si>
  <si>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</si>
  <si>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</si>
  <si>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</si>
  <si>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</si>
  <si>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</si>
  <si>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</si>
  <si>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30231000-7 - Počítačové monitory a konzoly</t>
  </si>
  <si>
    <t xml:space="preserve">30234000-8 - Média pro ukládání dat </t>
  </si>
  <si>
    <t xml:space="preserve">30237200-1 - Počítačová příslušenství </t>
  </si>
  <si>
    <t xml:space="preserve">32421000-0 - Síťová kabeláž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</si>
  <si>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</si>
  <si>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</si>
  <si>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</si>
  <si>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</si>
  <si>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</si>
  <si>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</si>
  <si>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</si>
  <si>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</si>
  <si>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</si>
  <si>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</si>
  <si>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</si>
  <si>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</si>
  <si>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</si>
  <si>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</si>
  <si>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</si>
  <si>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</si>
  <si>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</si>
  <si>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</si>
  <si>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</si>
  <si>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148 - 2024 </t>
  </si>
  <si>
    <t>USB box pro 2.5" HDD</t>
  </si>
  <si>
    <t>USB box pro 2.5" SSD</t>
  </si>
  <si>
    <t>USB box pro M2 disky</t>
  </si>
  <si>
    <t>SSD disk 500GB</t>
  </si>
  <si>
    <t>Mini PC s monitorem a držákem</t>
  </si>
  <si>
    <t>PC sestava pro IT správce s monitorem</t>
  </si>
  <si>
    <t>DP to HDMI adaptér</t>
  </si>
  <si>
    <t>Adaptér kabel z DisplayPort (samec) na HDMI (samice), 4K/30Hz, pozlacený, pružný, s kabelem mezi konektory.</t>
  </si>
  <si>
    <t>DP to HDMI kabel</t>
  </si>
  <si>
    <t>Monitor 24" 100Hz</t>
  </si>
  <si>
    <t>Klasická drátová myš</t>
  </si>
  <si>
    <t>Bezdrátová klasická myš</t>
  </si>
  <si>
    <t>Bezdrátová ergonomická myš</t>
  </si>
  <si>
    <t>Myš, bezdrátová, optická; ergonomická – pro praváky, levá strana myši vyšší než pravá; nastavitelné rozlišení citlivosti snímání - tlačítko, min. 3 polohy, od 800 do 1600 DPI nebo více; dosah až 8 m; 6 tlačítek, klasické horizontální kolečko, životnost až 3 000 000 kliknutí; tichá; možnost spárování až se 3 zařízeními najednou; Plug &amp; Play; USB-A přijímač a 2× BT, napájení 1× AA baterie, preferovaná barva černá, hmotnost mezi 60 až 100 g.</t>
  </si>
  <si>
    <t>Set bezdrátové klávecnice a myši</t>
  </si>
  <si>
    <t>Bezdrátová klávesnice s touchpadem</t>
  </si>
  <si>
    <t>USB hub</t>
  </si>
  <si>
    <t>USB kabel 10m</t>
  </si>
  <si>
    <t>Sítový kabel 2m</t>
  </si>
  <si>
    <t>Sítový kabel 5m</t>
  </si>
  <si>
    <t>Sítový kabel 7m</t>
  </si>
  <si>
    <t>Sítový kabel 20m</t>
  </si>
  <si>
    <t>Společná faktura</t>
  </si>
  <si>
    <t>Pokud financováno z projektových prostředků, pak ŘEŠITEL uvede: NÁZEV A ČÍSLO DOTAČNÍHO PROJEKTU</t>
  </si>
  <si>
    <t>40 dní</t>
  </si>
  <si>
    <t>Klatovská 51, 
301 00 Plzeň,
Fakulta pedagogická - Děkantá,
místnost KL 221</t>
  </si>
  <si>
    <t>Mgr. Jan Král,
Tel.: 37763 6123</t>
  </si>
  <si>
    <t>Externí box pro 2,5" disky.
Max. výška disku 9,5 mm.
Max. kapacita 6 TB.
Rozhraní USB 3.2 Gen 1.
LED indikace, Plug &amp; Play.
Konektor USB-C.
Materiál plast.
USB-C to USB-C kabel s USB-C/USB-A redukcí, bez externího napájení, napájení po datévém kabelu USB.</t>
  </si>
  <si>
    <t>Externí box pro 2,5" HDD a SSD.
Rozhraní USB 3.0 s rychlostí 5 Gb/s nebo lepší.
Materiál: plast + silikagel, odpružené uložení disku.
USB 3 kabel součástí balení.
Uchycení kabelu na těle boxu, bez externího napájení, napájení po datévém kabelu USB.</t>
  </si>
  <si>
    <t>Externí box pro M2 disky, 2280.
Podpora NVMe M.2 a SATA M.2, určeno pro karty formátu M key nebo B+M key.
Max. kapacita 8 TB.
USB 3.2 Gen 2, USB-C konektor (krabička).
USB-C to USB-C kabel délky cca 20 cm s USB-C/USB-A redukcí.
LED indikace.
Podpora funkcí: Plug &amp; Play, USB Mass Storage Class, S.M.A.R.T., TRIM, podpora bootování.
Rychlost až 10 Gbit/s.
Materiál plast + hliník (plášť).
Hmotnost do 40 g.
Podpora W10 a W11. 
Bez šroubové konstrukce.</t>
  </si>
  <si>
    <t>Záruka na zboží 5 let.</t>
  </si>
  <si>
    <t>SSD disk, M.2 2280, PCIe 3.0 4x NVMe.
Kapacita min. 500 GB.
3D NAND.
Rychlost čtení min. 3500MB/s.
Rychlost zápisu min.  2400MB/s.
Rychlost náhodného čtení min. 200 000 IOPS.
Rychlost náhodného zápisu min. 256 000 IOPS.
Životnost min. 250TBW.
Záruka 5 let.</t>
  </si>
  <si>
    <t>Záruka 5 let na místě instalace následující pracovní den po nahlášení závady.
Záruka na monitor 3 roky.</t>
  </si>
  <si>
    <t>Operační systém Windows 11 Pro, předinstalovaný (nesmí to být licence typu K12 (EDU)).
OS Windows požadujeme z důvodu kompatibility s interními aplikacemi ZČU (Stag, Magion,...).</t>
  </si>
  <si>
    <t>Záruka na PC 2 roky.
Záruka na monitor 3 roky.</t>
  </si>
  <si>
    <t>Notebook 14"</t>
  </si>
  <si>
    <t>Záruka 5 let, servis NBD ONSITE.</t>
  </si>
  <si>
    <t>Notebook klasické konstrukce, odolný, materiál konstrukce plast + uhlíková vlákna.
Lehký s hmotností max. 1,4 kg.
IPS displej 14", 16:10, min. 60Hz, rozlišení min. 1920 × 1200 px, antireflexní nebo matný, svítivost min. 400 Nits.
Min. 8 jádrový procesor, Typical TDP: max 40 W, výkon min. 24 500 bodů v cpubenchmark.net (k 15.10.2024).
Integrovaná grafická karta.
Min. 32 GB RAM, 6.4 GHz.
SSD PCIe NVMe min. 1 TB.
Podsvícená klávesnice s českou lokalizací, bez num. bloku.
Čtečka otisků prstů, trackpoint, bez mechaniky.
WiFi 6E a Bluetooth min. v5.3.
Konektivita: min. 2x USB 3.2, 1x USB-C, 1x Thunderbolt / USB 4, RJ-45, HDMI, combo audio jack.
SW od výrobce pro kalibraci baterie.
Nabíjení přes USB-C.
Udávaná maximální výdrž baterie min. 16 h.
Záruka 5 let, servis NBD ONSITE.</t>
  </si>
  <si>
    <t>Kabel DisplayPort to HDMI , samec – samec, 4K 60Hz, délka 2 m.</t>
  </si>
  <si>
    <t>Monitor s úhlopříčkou 24".
IPS, s rozlišením min. 1920 x 1200 px.
Poměr stran 16:10.
Obnovovací frekvence 100 Hz.
Odezva max. 6 ms.
Antireflexní povrch.
Udávaný maximální jas 300 cd/m2.
Nativní kontrast 1500:1.
Grafické rozhraní: VGA, DisplayPort 1.2, HDMI 1.4.
Power Delivery s max. výkonem alespoň 15 W.
Nastavitelná výška, pivot, filtr modrého světla, kensington Lock.
Datové rozhraní: USB, USB-C, USB-B.
VESA kompatibilní.
Záruka 3 roky.</t>
  </si>
  <si>
    <t>Záruka 3 roky.</t>
  </si>
  <si>
    <t>Monitor 23,8"</t>
  </si>
  <si>
    <t>Monitor s úhlopříčkou 23,8".
IPS, WUXGA rozlišení min. 1920 x 1200 px.
Pozorovací úhly 178° horizontálně i vertikálně.
Poměr stran 16:10.
Jas min. 250 cd/m2.
Doba odezvy max. 5 ms.
Kontrast 1000:1.
Rozteč bodů 0,275 mm.
Barevná škála NTSC (72%).
Konektory VGA, USB-B, HDMI 1.4, DisplayPort 1.2, USB-A 3.2, USH hub na 4 USB.
Antireflexní filtr; Blue light reduction, flicker reduction.
Tenký rámeček.
Výškově nastavitelný; pivot; možnost montáže na zeď.
Hmotnost max. 6,1 kg.</t>
  </si>
  <si>
    <t>Myš, drátová, optická; nastavitelné rozlišení citlivosti snímání - tlačítko, min. 5 poloh, od 600 DPI až do 3600 DPI nebo více; odezva max. 1 ms, tracking speed 220 IPS, akcelerace 30G; klasické kolečko; 7 programovatelných tlačítek; Omron spínače, životnost až 10 000 000 kliknutí; Plug &amp; Play, délka kabelu cca 1,8 m, opletený kabel; hmotnost myši 100 až 120 g, USB-A konektor; preferovaná barva černá.</t>
  </si>
  <si>
    <t>Myš, bezdrátová, optická; nastavitelné rozlišení citlivosti snímání - tlačítko, max. citlivost 1600 DPI nebo více; 6 tlačítek, klasické kolečko, napájení 1× AAA baterie; hmotnost do 60 g.</t>
  </si>
  <si>
    <t>Set bezdrátové klávesnice a bezdrátové myši.
Klávesnice 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standartní velikost (šířka cca 45 cm), opěrka zápěstí.
Myš, optická, bluetooth, citlivost 400 až 4000 DPI, 5 tlařítek, klasické kolečko, napájení pomocí AA baterie.
Možnost připojení obou zařízení na jeden bezdrátový USB přijímač.
Preferovaná barva černá.</t>
  </si>
  <si>
    <t>Bezdrátová klávesnice, bezdrátový USB přijímač; s touchpadem, 4,5", rozlišení min. 1200 DPI; bez numerického bloku; membránová, chiclet klávesy, tichá, s českou lokalizací, formát klávesnice: Tenkeyless (80 %); vestavěná lithiová baterie min. 230 mAh; min. šířka 36 cm.</t>
  </si>
  <si>
    <t>USB hub: 
kovové odolné provedení; 
1x vstupní USB 3.2 Gen 1; 
4x výstupní USB port; 
kabel o délce cca 20 cm;
možnost připojení zařízení za chodu díky podpoře Hot Plug;
stíněný kabel;
LED indikace připojení k počítači;
napájení po USB sběrnici;
podpora přenosových rychlostí až 5Gbit/s;
nabíjení mobilních zařízení (včetně iPad) proudem až 1.5A v každém z portů hubu;
ovladače jsou součástí podporovaných operačních systémů a nainstalují se zcela automaticky;
podpora W10 a W11.</t>
  </si>
  <si>
    <t>USB kabel 10 m - propojovací, USB 2.0, USB-A to USB-B, s přenosovou rychlostí 480 Mbit/s, rovné zakončení.</t>
  </si>
  <si>
    <t>Síťový kabel propojovací CAT5E UTP, male konektory RJ45 na RJ45, rychlost až 1000 Mb/s, frekvence až 100 MHz, materiál vodiče měď, rovné zakončení, univerzální pro všechna zařízení s konektorem RJ45, délka 2 m, barevný (jiná barva než bílá).</t>
  </si>
  <si>
    <t>Síťový kabel propojovací CAT5E UTP, male konektory RJ45 na RJ45, rychlost až 1000 Mb/s, frekvence až 100 MHz, materiál vodiče měď, rovné zakončení, univerzální pro všechna zařízení s konektorem RJ45, délka 5 m, barevný (jiná barva než bílá).</t>
  </si>
  <si>
    <t>Síťový kabel propojovací CAT5E UTP, male konektory RJ45 na RJ45, rychlost až 1000 Mb/s, frekvence až 100 MHz, materiál vodiče měď, rovné zakončení, univerzální pro všechna zařízení s konektorem RJ45, délka 7 m, barevný (jiná barva než bílá).</t>
  </si>
  <si>
    <t>Síťový kabel propojovací CAT5E UTP, male konektory RJ45 na RJ45, rychlost až 1000 Mb/s, frekvence až 100 MHz, materiál vodiče měď, rovné zakončení, univerzální pro všechna zařízení s konektorem RJ45, délka 20 m, barevný (jiná barva než bílá).</t>
  </si>
  <si>
    <r>
      <t xml:space="preserve">Mini PC.
Min. 14 jádrový procesor, výkon min. 23 000 bodů v www.cpubenchmark.net/ (k 1.10.2024),
Min. 1 TB, M.2, PCIe NVMe, SSD.
Wi-Fi a Bluetooth.
RAM min. 16 GB, DDR4, 1 volný slot pro rozšíření.
Integrovaná grafická karta, volný slot pro 2,5" disk.
Konektivita min.: 1x DisplayPort, 1x HDMI, RJ45, min. 6x USB z toho: 2x USB 3 vepředu PC, 2x USB 3 zezadu PC, 1x USB 2.
Napájení: 65 Watt A/C Adapter.
</t>
    </r>
    <r>
      <rPr>
        <b/>
        <sz val="11"/>
        <color theme="1"/>
        <rFont val="Calibri"/>
        <family val="2"/>
        <charset val="238"/>
        <scheme val="minor"/>
      </rPr>
      <t>Včetně klávesnice a myši.</t>
    </r>
    <r>
      <rPr>
        <sz val="11"/>
        <color theme="1"/>
        <rFont val="Calibri"/>
        <family val="2"/>
        <charset val="238"/>
        <scheme val="minor"/>
      </rPr>
      <t xml:space="preserve">
Záruka 5 let na místě instalace následující pracovní den po nahlášení závady.
</t>
    </r>
    <r>
      <rPr>
        <b/>
        <sz val="11"/>
        <color theme="1"/>
        <rFont val="Calibri"/>
        <family val="2"/>
        <charset val="238"/>
        <scheme val="minor"/>
      </rPr>
      <t xml:space="preserve">
Montážní držák pro připevnění PC na monitor (kompatibilní s PC i monitorem).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Monitor</t>
    </r>
    <r>
      <rPr>
        <sz val="11"/>
        <color theme="1"/>
        <rFont val="Calibri"/>
        <family val="2"/>
        <charset val="238"/>
        <scheme val="minor"/>
      </rPr>
      <t xml:space="preserve"> s úhlopříčkou 23,8": IPS, WUXGA rozlišení min. 1920 x 1200 px; pozorovací úhly 178° horizontálně i vertikálně; poměr stran 16:10; jas min. 250 cd/m2; doba odezvy max. 5 ms; kontrast 1000:1; Rozteč bodů 0,275 mm; barevná škála NTSC (72%); konektory min.:  VGA, USB-B, HDMI 1.4, DisplayPort 1.2, USB-A 3.2, USH hub na 4 USB; antireflexní filtr; Blue light reduction, flicker reduction; tenký rámeček; výškově nastavitelný; pivot; možnost montáže na zeď;  hmotnost max. 6,1 kg; záruka na monitor 3 roky. (</t>
    </r>
    <r>
      <rPr>
        <i/>
        <sz val="11"/>
        <color theme="1"/>
        <rFont val="Calibri"/>
        <family val="2"/>
        <charset val="238"/>
        <scheme val="minor"/>
      </rPr>
      <t>Do faktury prosíme uvést samostatnou nabídkovou cenu monitoru</t>
    </r>
    <r>
      <rPr>
        <sz val="11"/>
        <color theme="1"/>
        <rFont val="Calibri"/>
        <family val="2"/>
        <charset val="238"/>
        <scheme val="minor"/>
      </rPr>
      <t xml:space="preserve">.)
</t>
    </r>
    <r>
      <rPr>
        <b/>
        <sz val="11"/>
        <color theme="1"/>
        <rFont val="Calibri"/>
        <family val="2"/>
        <charset val="238"/>
        <scheme val="minor"/>
      </rPr>
      <t>Kabely na propojení</t>
    </r>
    <r>
      <rPr>
        <sz val="11"/>
        <color theme="1"/>
        <rFont val="Calibri"/>
        <family val="2"/>
        <charset val="238"/>
        <scheme val="minor"/>
      </rPr>
      <t xml:space="preserve">: HDMI nebo DisplayPort, cca 30 cm; USB A to USB B na propojení PC a monitor, cca 30 cm; USB 3.0 prodlužka, Male to Female, cca 50 cm.
</t>
    </r>
    <r>
      <rPr>
        <b/>
        <sz val="11"/>
        <color theme="1"/>
        <rFont val="Calibri"/>
        <family val="2"/>
        <charset val="238"/>
        <scheme val="minor"/>
      </rPr>
      <t>USB hub:</t>
    </r>
    <r>
      <rPr>
        <sz val="11"/>
        <color theme="1"/>
        <rFont val="Calibri"/>
        <family val="2"/>
        <charset val="238"/>
        <scheme val="minor"/>
      </rPr>
      <t xml:space="preserve"> kovové odolné provedení; 1x vstupní USB 3.2 Gen 1;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1.5A v každém z portů hubu; ovladače jsou součástí podporovaných operačních systémů a nainstalují se zcela automaticky; podpora W10 a W11.</t>
    </r>
  </si>
  <si>
    <r>
      <t xml:space="preserve">Procesor: min. 8 fyzických jader, min. 16 vláken, podporovaný typ pamětí DDR5, výkon min. 34 000 bodů v www.cpubenchmark.net/ (k 1.10.2024), průměrné TDP 120 W, integrovaný grafický čip.
Chladič procesoru, 120 mm ventilátor, otáčky ventilátoru 250 - 1800 RPM; pro procesory s TDP až 220 W.
Min. 64GB RAM (2x 32GB), DDR5 DIMM, chlazení pasivní, pracovní frekvence min. 6000 MHz, CL30, bez podsvícení.
SSD: kapacita alespoň 1TB, rozhraní M.2 PCI-Express Gen4, rychlost čtení alespoň 7400 MB/s, rychlost zápisu alespoň 6500 MB/s, Životnost 1000 TBW.
Základní deska umožňující plné využití požadovaného procesoru; formát ATX; podpora procesorů s integrovaným grafickým čipem, 4x DDR5 až 5200 MHz (6400+ MHz OC), maximálně 128 GB.
Sloty: 1x PCIe 5.0 x16, 1x PCIe 4.0 x16 (x4), 2x PCIe 4.0 x1.
Interní konektory: 4x SATA 6Gb/s, 3x M.2, 8x USB 2.0, 6x USB 3.2 Gen1, 4x USB 3.2 Gen2, 1x USB 3.2 Gen2x2, 1x 2,5G LAN, 1x DisplayPort, 1x HDMI, 5x 3,5 mm audio jack; Wi-Fi 6E, Bluetooth 5.2.
Počítačová skříň typu middletower, preferovaná barva černá, pozice alespoň: 2x 5,25“ externí 3x 3,5“ interní a 8x 2,5“ interní; 6x pozice pro ventilátory (1x zadní a 1x přední předinstalovaný), alespoň 7 rozšiřujících slotů na karty, přední panel: 2x USB 3.0, ovládání ventilátorů a audio konektory; kompatibilní se základními deskami ATX, cable management, neprůhledná bočnice, prachové filtry, výměnný horní kryt, zvuková izolace. Maximální délka karet alespoň 425 mm.
Zdroj schopný napájet zbylé komponenty; alespoň 650W; energetická efektivita alespoň 80Plus Gold certifikace, účinnost minimálně 91% (100% zátěž), standard ATX12V V2.52, 120 mm tichý ventilátor, aktivní PFC, plně modulární kabeláž, konektory: 1x 20+4-pin, 2x 4+4-pin, 4x 6+2-pin PCI-E, 12x SATA, 3x Molex, 1x FDD.
Záruka na PC 2 roky.
</t>
    </r>
    <r>
      <rPr>
        <b/>
        <sz val="11"/>
        <color theme="1"/>
        <rFont val="Calibri"/>
        <family val="2"/>
        <charset val="238"/>
        <scheme val="minor"/>
      </rPr>
      <t xml:space="preserve">Monitor </t>
    </r>
    <r>
      <rPr>
        <sz val="11"/>
        <color theme="1"/>
        <rFont val="Calibri"/>
        <family val="2"/>
        <charset val="238"/>
        <scheme val="minor"/>
      </rPr>
      <t>s úhlopříčkou 23,8": IPS, WUXGA rozlišení min. 1920 x 1200 px; pozorovací úhly 178° horizontálně i vertikálně; poměr stran 16:10; jas min. 250 cd/m2; doba odezvy max. 5 ms; kontrast 1000:1; Rozteč bodů 0,275 mm; barevná škála NTSC (72%); konektory min.: VGA, USB-B, HDMI 1.4, DisplayPort 1.2, USB-A 3.2, USH hub na 4 USB; antireflexní filtr; Blue light reduction, flicker reduction; tenký rámeček; výškově nastavitelný; pivot; možnost montáže na zeď;  hmotnost max. 6,1 kg. 
Záruka na monitor 3 roky.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(Do faktury prosíme uvést samostatnou nabídkovou cenu monitoru.)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</si>
</sst>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49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16" fillId="6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3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27" fillId="4" borderId="23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9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16" fillId="6" borderId="24" xfId="0" applyFont="1" applyFill="1" applyBorder="1" applyAlignment="1" applyProtection="1">
      <alignment horizontal="center" vertical="center" wrapText="1"/>
    </xf>
    <xf numFmtId="0" fontId="6" fillId="6" borderId="24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1"/>
  <sheetViews>
    <sheetView tabSelected="1" zoomScale="39" zoomScaleNormal="39" workbookViewId="0">
      <selection activeCell="H19" sqref="H19:H20"/>
    </sheetView>
  </sheetViews>
  <sheetFormatPr defaultRowHeight="14.4" x14ac:dyDescent="0.3"/>
  <cols>
    <col min="1" max="1" width="1.33203125" style="1" customWidth="1"/>
    <col min="2" max="2" width="5.6640625" style="1" bestFit="1" customWidth="1"/>
    <col min="3" max="3" width="36.33203125" style="4" customWidth="1"/>
    <col min="4" max="4" width="12.33203125" style="143" customWidth="1"/>
    <col min="5" max="5" width="10.5546875" style="22" customWidth="1"/>
    <col min="6" max="6" width="151.33203125" style="4" customWidth="1"/>
    <col min="7" max="7" width="35.88671875" style="6" customWidth="1"/>
    <col min="8" max="8" width="23.44140625" style="6" customWidth="1"/>
    <col min="9" max="9" width="24" style="6" customWidth="1"/>
    <col min="10" max="10" width="16.109375" style="4" customWidth="1"/>
    <col min="11" max="11" width="32" style="1" hidden="1" customWidth="1"/>
    <col min="12" max="12" width="33.6640625" style="1" customWidth="1"/>
    <col min="13" max="13" width="23.5546875" style="1" customWidth="1"/>
    <col min="14" max="14" width="35.5546875" style="6" customWidth="1"/>
    <col min="15" max="15" width="27.33203125" style="6" customWidth="1"/>
    <col min="16" max="16" width="17.6640625" style="6" hidden="1" customWidth="1"/>
    <col min="17" max="17" width="21.5546875" style="1" customWidth="1"/>
    <col min="18" max="18" width="24.5546875" style="1" customWidth="1"/>
    <col min="19" max="19" width="19.88671875" style="1" customWidth="1"/>
    <col min="20" max="20" width="19.109375" style="1" customWidth="1"/>
    <col min="21" max="21" width="13.44140625" style="1" hidden="1" customWidth="1"/>
    <col min="22" max="22" width="34.88671875" style="17" customWidth="1"/>
    <col min="23" max="16384" width="8.88671875" style="1"/>
  </cols>
  <sheetData>
    <row r="1" spans="1:22" ht="40.950000000000003" customHeight="1" x14ac:dyDescent="0.3">
      <c r="B1" s="2" t="s">
        <v>36</v>
      </c>
      <c r="C1" s="3"/>
      <c r="D1" s="3"/>
      <c r="E1" s="1"/>
      <c r="G1" s="5"/>
      <c r="V1" s="1"/>
    </row>
    <row r="2" spans="1:22" ht="18" x14ac:dyDescent="0.3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3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95" customHeight="1" thickBot="1" x14ac:dyDescent="0.35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5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5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34</v>
      </c>
      <c r="H6" s="30" t="s">
        <v>28</v>
      </c>
      <c r="I6" s="31" t="s">
        <v>20</v>
      </c>
      <c r="J6" s="29" t="s">
        <v>21</v>
      </c>
      <c r="K6" s="29" t="s">
        <v>60</v>
      </c>
      <c r="L6" s="32" t="s">
        <v>22</v>
      </c>
      <c r="M6" s="33" t="s">
        <v>23</v>
      </c>
      <c r="N6" s="32" t="s">
        <v>24</v>
      </c>
      <c r="O6" s="29" t="s">
        <v>32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96" customHeight="1" thickTop="1" thickBot="1" x14ac:dyDescent="0.35">
      <c r="A7" s="36"/>
      <c r="B7" s="37">
        <v>1</v>
      </c>
      <c r="C7" s="38" t="s">
        <v>37</v>
      </c>
      <c r="D7" s="39">
        <v>5</v>
      </c>
      <c r="E7" s="40" t="s">
        <v>31</v>
      </c>
      <c r="F7" s="41" t="s">
        <v>65</v>
      </c>
      <c r="G7" s="145"/>
      <c r="H7" s="42" t="s">
        <v>35</v>
      </c>
      <c r="I7" s="43" t="s">
        <v>59</v>
      </c>
      <c r="J7" s="44" t="s">
        <v>35</v>
      </c>
      <c r="K7" s="45"/>
      <c r="L7" s="46"/>
      <c r="M7" s="47" t="s">
        <v>63</v>
      </c>
      <c r="N7" s="47" t="s">
        <v>62</v>
      </c>
      <c r="O7" s="48" t="s">
        <v>61</v>
      </c>
      <c r="P7" s="49">
        <f>D7*Q7</f>
        <v>2050</v>
      </c>
      <c r="Q7" s="50">
        <v>410</v>
      </c>
      <c r="R7" s="14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15</v>
      </c>
    </row>
    <row r="8" spans="1:22" ht="147" customHeight="1" thickTop="1" thickBot="1" x14ac:dyDescent="0.35">
      <c r="A8" s="36"/>
      <c r="B8" s="55">
        <v>2</v>
      </c>
      <c r="C8" s="56" t="s">
        <v>38</v>
      </c>
      <c r="D8" s="57">
        <v>5</v>
      </c>
      <c r="E8" s="58" t="s">
        <v>31</v>
      </c>
      <c r="F8" s="59" t="s">
        <v>64</v>
      </c>
      <c r="G8" s="145"/>
      <c r="H8" s="60" t="s">
        <v>35</v>
      </c>
      <c r="I8" s="61"/>
      <c r="J8" s="62"/>
      <c r="K8" s="63"/>
      <c r="L8" s="64"/>
      <c r="M8" s="65"/>
      <c r="N8" s="65"/>
      <c r="O8" s="66"/>
      <c r="P8" s="67">
        <f>D8*Q8</f>
        <v>1900</v>
      </c>
      <c r="Q8" s="68">
        <v>380</v>
      </c>
      <c r="R8" s="148"/>
      <c r="S8" s="69">
        <f>D8*R8</f>
        <v>0</v>
      </c>
      <c r="T8" s="70" t="str">
        <f t="shared" ref="T8:T10" si="1">IF(ISNUMBER(R8), IF(R8&gt;Q8,"NEVYHOVUJE","VYHOVUJE")," ")</f>
        <v xml:space="preserve"> </v>
      </c>
      <c r="U8" s="71"/>
      <c r="V8" s="72"/>
    </row>
    <row r="9" spans="1:22" ht="201" customHeight="1" thickTop="1" thickBot="1" x14ac:dyDescent="0.35">
      <c r="A9" s="36"/>
      <c r="B9" s="55">
        <v>3</v>
      </c>
      <c r="C9" s="56" t="s">
        <v>39</v>
      </c>
      <c r="D9" s="57">
        <v>22</v>
      </c>
      <c r="E9" s="58" t="s">
        <v>31</v>
      </c>
      <c r="F9" s="59" t="s">
        <v>66</v>
      </c>
      <c r="G9" s="145"/>
      <c r="H9" s="60" t="s">
        <v>35</v>
      </c>
      <c r="I9" s="61"/>
      <c r="J9" s="62"/>
      <c r="K9" s="63"/>
      <c r="L9" s="73"/>
      <c r="M9" s="65"/>
      <c r="N9" s="65"/>
      <c r="O9" s="66"/>
      <c r="P9" s="67">
        <f>D9*Q9</f>
        <v>13640</v>
      </c>
      <c r="Q9" s="68">
        <v>620</v>
      </c>
      <c r="R9" s="148"/>
      <c r="S9" s="69">
        <f>D9*R9</f>
        <v>0</v>
      </c>
      <c r="T9" s="70" t="str">
        <f t="shared" si="1"/>
        <v xml:space="preserve"> </v>
      </c>
      <c r="U9" s="71"/>
      <c r="V9" s="74"/>
    </row>
    <row r="10" spans="1:22" ht="153" customHeight="1" thickTop="1" thickBot="1" x14ac:dyDescent="0.35">
      <c r="A10" s="36"/>
      <c r="B10" s="55">
        <v>4</v>
      </c>
      <c r="C10" s="56" t="s">
        <v>40</v>
      </c>
      <c r="D10" s="57">
        <v>20</v>
      </c>
      <c r="E10" s="58" t="s">
        <v>31</v>
      </c>
      <c r="F10" s="59" t="s">
        <v>68</v>
      </c>
      <c r="G10" s="145"/>
      <c r="H10" s="60" t="s">
        <v>35</v>
      </c>
      <c r="I10" s="61"/>
      <c r="J10" s="62"/>
      <c r="K10" s="63"/>
      <c r="L10" s="75" t="s">
        <v>67</v>
      </c>
      <c r="M10" s="65"/>
      <c r="N10" s="65"/>
      <c r="O10" s="66"/>
      <c r="P10" s="67">
        <f>D10*Q10</f>
        <v>14600</v>
      </c>
      <c r="Q10" s="68">
        <v>730</v>
      </c>
      <c r="R10" s="148"/>
      <c r="S10" s="69">
        <f>D10*R10</f>
        <v>0</v>
      </c>
      <c r="T10" s="70" t="str">
        <f t="shared" si="1"/>
        <v xml:space="preserve"> </v>
      </c>
      <c r="U10" s="71"/>
      <c r="V10" s="76" t="s">
        <v>14</v>
      </c>
    </row>
    <row r="11" spans="1:22" ht="375" customHeight="1" thickTop="1" thickBot="1" x14ac:dyDescent="0.35">
      <c r="A11" s="36"/>
      <c r="B11" s="77">
        <v>5</v>
      </c>
      <c r="C11" s="78" t="s">
        <v>41</v>
      </c>
      <c r="D11" s="79">
        <v>20</v>
      </c>
      <c r="E11" s="80" t="s">
        <v>31</v>
      </c>
      <c r="F11" s="81" t="s">
        <v>90</v>
      </c>
      <c r="G11" s="145"/>
      <c r="H11" s="147"/>
      <c r="I11" s="61"/>
      <c r="J11" s="62"/>
      <c r="K11" s="63"/>
      <c r="L11" s="82" t="s">
        <v>69</v>
      </c>
      <c r="M11" s="65"/>
      <c r="N11" s="65"/>
      <c r="O11" s="66"/>
      <c r="P11" s="83">
        <f>D11*Q11</f>
        <v>438000</v>
      </c>
      <c r="Q11" s="84">
        <v>21900</v>
      </c>
      <c r="R11" s="148"/>
      <c r="S11" s="85">
        <f>D11*R11</f>
        <v>0</v>
      </c>
      <c r="T11" s="86" t="str">
        <f>IF(ISNUMBER(R11+R12), IF(R11+R12&gt;Q11,"NEVYHOVUJE","VYHOVUJE")," ")</f>
        <v>VYHOVUJE</v>
      </c>
      <c r="U11" s="71"/>
      <c r="V11" s="87" t="s">
        <v>12</v>
      </c>
    </row>
    <row r="12" spans="1:22" ht="54.75" customHeight="1" thickTop="1" thickBot="1" x14ac:dyDescent="0.35">
      <c r="A12" s="36"/>
      <c r="B12" s="88"/>
      <c r="C12" s="89"/>
      <c r="D12" s="90"/>
      <c r="E12" s="91"/>
      <c r="F12" s="92" t="s">
        <v>70</v>
      </c>
      <c r="G12" s="145"/>
      <c r="H12" s="93" t="s">
        <v>35</v>
      </c>
      <c r="I12" s="61"/>
      <c r="J12" s="62"/>
      <c r="K12" s="63"/>
      <c r="L12" s="73"/>
      <c r="M12" s="65"/>
      <c r="N12" s="65"/>
      <c r="O12" s="66"/>
      <c r="P12" s="94"/>
      <c r="Q12" s="95"/>
      <c r="R12" s="148"/>
      <c r="S12" s="96">
        <f>D11*R12</f>
        <v>0</v>
      </c>
      <c r="T12" s="97"/>
      <c r="U12" s="71"/>
      <c r="V12" s="72"/>
    </row>
    <row r="13" spans="1:22" ht="349.5" customHeight="1" thickTop="1" thickBot="1" x14ac:dyDescent="0.35">
      <c r="A13" s="36"/>
      <c r="B13" s="77">
        <v>6</v>
      </c>
      <c r="C13" s="78" t="s">
        <v>42</v>
      </c>
      <c r="D13" s="79">
        <v>1</v>
      </c>
      <c r="E13" s="80" t="s">
        <v>31</v>
      </c>
      <c r="F13" s="81" t="s">
        <v>91</v>
      </c>
      <c r="G13" s="145"/>
      <c r="H13" s="147"/>
      <c r="I13" s="61"/>
      <c r="J13" s="62"/>
      <c r="K13" s="63"/>
      <c r="L13" s="82" t="s">
        <v>71</v>
      </c>
      <c r="M13" s="65"/>
      <c r="N13" s="65"/>
      <c r="O13" s="66"/>
      <c r="P13" s="83">
        <f>D13*Q13</f>
        <v>28800</v>
      </c>
      <c r="Q13" s="84">
        <v>28800</v>
      </c>
      <c r="R13" s="148"/>
      <c r="S13" s="85">
        <f>D13*R13</f>
        <v>0</v>
      </c>
      <c r="T13" s="86" t="str">
        <f>IF(ISNUMBER(R13+R14), IF(R13+R14&gt;Q13,"NEVYHOVUJE","VYHOVUJE")," ")</f>
        <v>VYHOVUJE</v>
      </c>
      <c r="U13" s="71"/>
      <c r="V13" s="72"/>
    </row>
    <row r="14" spans="1:22" ht="64.5" customHeight="1" thickTop="1" thickBot="1" x14ac:dyDescent="0.35">
      <c r="A14" s="36"/>
      <c r="B14" s="88"/>
      <c r="C14" s="89"/>
      <c r="D14" s="90"/>
      <c r="E14" s="91"/>
      <c r="F14" s="92" t="s">
        <v>70</v>
      </c>
      <c r="G14" s="145"/>
      <c r="H14" s="93" t="s">
        <v>35</v>
      </c>
      <c r="I14" s="61"/>
      <c r="J14" s="62"/>
      <c r="K14" s="63"/>
      <c r="L14" s="73"/>
      <c r="M14" s="65"/>
      <c r="N14" s="65"/>
      <c r="O14" s="66"/>
      <c r="P14" s="94"/>
      <c r="Q14" s="95"/>
      <c r="R14" s="148"/>
      <c r="S14" s="96">
        <f>D13*R14</f>
        <v>0</v>
      </c>
      <c r="T14" s="97"/>
      <c r="U14" s="71"/>
      <c r="V14" s="74"/>
    </row>
    <row r="15" spans="1:22" ht="267.75" customHeight="1" thickTop="1" thickBot="1" x14ac:dyDescent="0.35">
      <c r="A15" s="36"/>
      <c r="B15" s="77">
        <v>7</v>
      </c>
      <c r="C15" s="98" t="s">
        <v>72</v>
      </c>
      <c r="D15" s="79">
        <v>1</v>
      </c>
      <c r="E15" s="80" t="s">
        <v>31</v>
      </c>
      <c r="F15" s="99" t="s">
        <v>74</v>
      </c>
      <c r="G15" s="145"/>
      <c r="H15" s="147"/>
      <c r="I15" s="61"/>
      <c r="J15" s="62"/>
      <c r="K15" s="63"/>
      <c r="L15" s="82" t="s">
        <v>73</v>
      </c>
      <c r="M15" s="65"/>
      <c r="N15" s="65"/>
      <c r="O15" s="66"/>
      <c r="P15" s="83">
        <f>D15*Q15</f>
        <v>35600</v>
      </c>
      <c r="Q15" s="84">
        <v>35600</v>
      </c>
      <c r="R15" s="148"/>
      <c r="S15" s="85">
        <f>D15*R15</f>
        <v>0</v>
      </c>
      <c r="T15" s="86" t="str">
        <f>IF(ISNUMBER(R15+R16), IF(R15+R16&gt;Q15,"NEVYHOVUJE","VYHOVUJE")," ")</f>
        <v>VYHOVUJE</v>
      </c>
      <c r="U15" s="71"/>
      <c r="V15" s="87" t="s">
        <v>11</v>
      </c>
    </row>
    <row r="16" spans="1:22" ht="57.75" customHeight="1" thickTop="1" thickBot="1" x14ac:dyDescent="0.35">
      <c r="A16" s="36"/>
      <c r="B16" s="88"/>
      <c r="C16" s="100"/>
      <c r="D16" s="90"/>
      <c r="E16" s="91"/>
      <c r="F16" s="92" t="s">
        <v>70</v>
      </c>
      <c r="G16" s="145"/>
      <c r="H16" s="93" t="s">
        <v>35</v>
      </c>
      <c r="I16" s="61"/>
      <c r="J16" s="62"/>
      <c r="K16" s="63"/>
      <c r="L16" s="73"/>
      <c r="M16" s="65"/>
      <c r="N16" s="65"/>
      <c r="O16" s="66"/>
      <c r="P16" s="94"/>
      <c r="Q16" s="95"/>
      <c r="R16" s="148"/>
      <c r="S16" s="96">
        <f>D15*R16</f>
        <v>0</v>
      </c>
      <c r="T16" s="97"/>
      <c r="U16" s="71"/>
      <c r="V16" s="74"/>
    </row>
    <row r="17" spans="1:22" ht="33" customHeight="1" thickTop="1" thickBot="1" x14ac:dyDescent="0.35">
      <c r="A17" s="36"/>
      <c r="B17" s="55">
        <v>8</v>
      </c>
      <c r="C17" s="101" t="s">
        <v>43</v>
      </c>
      <c r="D17" s="57">
        <v>15</v>
      </c>
      <c r="E17" s="58" t="s">
        <v>31</v>
      </c>
      <c r="F17" s="102" t="s">
        <v>44</v>
      </c>
      <c r="G17" s="145"/>
      <c r="H17" s="60" t="s">
        <v>35</v>
      </c>
      <c r="I17" s="61"/>
      <c r="J17" s="62"/>
      <c r="K17" s="63"/>
      <c r="L17" s="82"/>
      <c r="M17" s="65"/>
      <c r="N17" s="65"/>
      <c r="O17" s="66"/>
      <c r="P17" s="67">
        <f>D17*Q17</f>
        <v>3000</v>
      </c>
      <c r="Q17" s="68">
        <v>200</v>
      </c>
      <c r="R17" s="148"/>
      <c r="S17" s="69">
        <f>D17*R17</f>
        <v>0</v>
      </c>
      <c r="T17" s="70" t="str">
        <f t="shared" ref="T17:T30" si="2">IF(ISNUMBER(R17), IF(R17&gt;Q17,"NEVYHOVUJE","VYHOVUJE")," ")</f>
        <v xml:space="preserve"> </v>
      </c>
      <c r="U17" s="71"/>
      <c r="V17" s="87" t="s">
        <v>15</v>
      </c>
    </row>
    <row r="18" spans="1:22" ht="33" customHeight="1" thickTop="1" thickBot="1" x14ac:dyDescent="0.35">
      <c r="A18" s="36"/>
      <c r="B18" s="55">
        <v>9</v>
      </c>
      <c r="C18" s="101" t="s">
        <v>45</v>
      </c>
      <c r="D18" s="57">
        <v>10</v>
      </c>
      <c r="E18" s="58" t="s">
        <v>31</v>
      </c>
      <c r="F18" s="59" t="s">
        <v>75</v>
      </c>
      <c r="G18" s="145"/>
      <c r="H18" s="60" t="s">
        <v>35</v>
      </c>
      <c r="I18" s="61"/>
      <c r="J18" s="62"/>
      <c r="K18" s="63"/>
      <c r="L18" s="73"/>
      <c r="M18" s="65"/>
      <c r="N18" s="65"/>
      <c r="O18" s="66"/>
      <c r="P18" s="67">
        <f>D18*Q18</f>
        <v>3300</v>
      </c>
      <c r="Q18" s="68">
        <v>330</v>
      </c>
      <c r="R18" s="148"/>
      <c r="S18" s="69">
        <f>D18*R18</f>
        <v>0</v>
      </c>
      <c r="T18" s="70" t="str">
        <f t="shared" si="2"/>
        <v xml:space="preserve"> </v>
      </c>
      <c r="U18" s="71"/>
      <c r="V18" s="74"/>
    </row>
    <row r="19" spans="1:22" ht="247.5" customHeight="1" thickTop="1" thickBot="1" x14ac:dyDescent="0.35">
      <c r="A19" s="36"/>
      <c r="B19" s="55">
        <v>10</v>
      </c>
      <c r="C19" s="101" t="s">
        <v>46</v>
      </c>
      <c r="D19" s="57">
        <v>2</v>
      </c>
      <c r="E19" s="58" t="s">
        <v>31</v>
      </c>
      <c r="F19" s="59" t="s">
        <v>76</v>
      </c>
      <c r="G19" s="145"/>
      <c r="H19" s="146"/>
      <c r="I19" s="61"/>
      <c r="J19" s="62"/>
      <c r="K19" s="63"/>
      <c r="L19" s="75" t="s">
        <v>77</v>
      </c>
      <c r="M19" s="65"/>
      <c r="N19" s="65"/>
      <c r="O19" s="66"/>
      <c r="P19" s="67">
        <f>D19*Q19</f>
        <v>8600</v>
      </c>
      <c r="Q19" s="68">
        <v>4300</v>
      </c>
      <c r="R19" s="148"/>
      <c r="S19" s="69">
        <f>D19*R19</f>
        <v>0</v>
      </c>
      <c r="T19" s="70" t="str">
        <f t="shared" si="2"/>
        <v xml:space="preserve"> </v>
      </c>
      <c r="U19" s="71"/>
      <c r="V19" s="87" t="s">
        <v>13</v>
      </c>
    </row>
    <row r="20" spans="1:22" ht="258.75" customHeight="1" thickTop="1" thickBot="1" x14ac:dyDescent="0.35">
      <c r="A20" s="36"/>
      <c r="B20" s="55">
        <v>11</v>
      </c>
      <c r="C20" s="103" t="s">
        <v>78</v>
      </c>
      <c r="D20" s="57">
        <v>8</v>
      </c>
      <c r="E20" s="58" t="s">
        <v>31</v>
      </c>
      <c r="F20" s="59" t="s">
        <v>79</v>
      </c>
      <c r="G20" s="145"/>
      <c r="H20" s="146"/>
      <c r="I20" s="61"/>
      <c r="J20" s="62"/>
      <c r="K20" s="63"/>
      <c r="L20" s="82"/>
      <c r="M20" s="65"/>
      <c r="N20" s="65"/>
      <c r="O20" s="66"/>
      <c r="P20" s="67">
        <f>D20*Q20</f>
        <v>32080</v>
      </c>
      <c r="Q20" s="68">
        <v>4010</v>
      </c>
      <c r="R20" s="148"/>
      <c r="S20" s="69">
        <f>D20*R20</f>
        <v>0</v>
      </c>
      <c r="T20" s="70" t="str">
        <f t="shared" si="2"/>
        <v xml:space="preserve"> </v>
      </c>
      <c r="U20" s="71"/>
      <c r="V20" s="74"/>
    </row>
    <row r="21" spans="1:22" ht="62.25" customHeight="1" thickTop="1" thickBot="1" x14ac:dyDescent="0.35">
      <c r="A21" s="36"/>
      <c r="B21" s="55">
        <v>12</v>
      </c>
      <c r="C21" s="101" t="s">
        <v>47</v>
      </c>
      <c r="D21" s="57">
        <v>10</v>
      </c>
      <c r="E21" s="58" t="s">
        <v>31</v>
      </c>
      <c r="F21" s="59" t="s">
        <v>80</v>
      </c>
      <c r="G21" s="145"/>
      <c r="H21" s="60" t="s">
        <v>35</v>
      </c>
      <c r="I21" s="61"/>
      <c r="J21" s="62"/>
      <c r="K21" s="63"/>
      <c r="L21" s="64"/>
      <c r="M21" s="65"/>
      <c r="N21" s="65"/>
      <c r="O21" s="66"/>
      <c r="P21" s="67">
        <f>D21*Q21</f>
        <v>3300</v>
      </c>
      <c r="Q21" s="68">
        <v>330</v>
      </c>
      <c r="R21" s="148"/>
      <c r="S21" s="69">
        <f>D21*R21</f>
        <v>0</v>
      </c>
      <c r="T21" s="70" t="str">
        <f t="shared" si="2"/>
        <v xml:space="preserve"> </v>
      </c>
      <c r="U21" s="71"/>
      <c r="V21" s="87" t="s">
        <v>15</v>
      </c>
    </row>
    <row r="22" spans="1:22" ht="50.25" customHeight="1" thickTop="1" thickBot="1" x14ac:dyDescent="0.35">
      <c r="A22" s="36"/>
      <c r="B22" s="55">
        <v>13</v>
      </c>
      <c r="C22" s="101" t="s">
        <v>48</v>
      </c>
      <c r="D22" s="57">
        <v>5</v>
      </c>
      <c r="E22" s="58" t="s">
        <v>31</v>
      </c>
      <c r="F22" s="59" t="s">
        <v>81</v>
      </c>
      <c r="G22" s="145"/>
      <c r="H22" s="60" t="s">
        <v>35</v>
      </c>
      <c r="I22" s="61"/>
      <c r="J22" s="62"/>
      <c r="K22" s="63"/>
      <c r="L22" s="64"/>
      <c r="M22" s="65"/>
      <c r="N22" s="65"/>
      <c r="O22" s="66"/>
      <c r="P22" s="67">
        <f>D22*Q22</f>
        <v>1100</v>
      </c>
      <c r="Q22" s="68">
        <v>220</v>
      </c>
      <c r="R22" s="148"/>
      <c r="S22" s="69">
        <f>D22*R22</f>
        <v>0</v>
      </c>
      <c r="T22" s="70" t="str">
        <f t="shared" si="2"/>
        <v xml:space="preserve"> </v>
      </c>
      <c r="U22" s="71"/>
      <c r="V22" s="72"/>
    </row>
    <row r="23" spans="1:22" ht="66.75" customHeight="1" thickTop="1" thickBot="1" x14ac:dyDescent="0.35">
      <c r="A23" s="36"/>
      <c r="B23" s="55">
        <v>14</v>
      </c>
      <c r="C23" s="101" t="s">
        <v>49</v>
      </c>
      <c r="D23" s="57">
        <v>5</v>
      </c>
      <c r="E23" s="58" t="s">
        <v>31</v>
      </c>
      <c r="F23" s="102" t="s">
        <v>50</v>
      </c>
      <c r="G23" s="145"/>
      <c r="H23" s="60" t="s">
        <v>35</v>
      </c>
      <c r="I23" s="61"/>
      <c r="J23" s="62"/>
      <c r="K23" s="63"/>
      <c r="L23" s="64"/>
      <c r="M23" s="65"/>
      <c r="N23" s="65"/>
      <c r="O23" s="66"/>
      <c r="P23" s="67">
        <f>D23*Q23</f>
        <v>2100</v>
      </c>
      <c r="Q23" s="68">
        <v>420</v>
      </c>
      <c r="R23" s="148"/>
      <c r="S23" s="69">
        <f>D23*R23</f>
        <v>0</v>
      </c>
      <c r="T23" s="70" t="str">
        <f t="shared" si="2"/>
        <v xml:space="preserve"> </v>
      </c>
      <c r="U23" s="71"/>
      <c r="V23" s="72"/>
    </row>
    <row r="24" spans="1:22" ht="119.25" customHeight="1" thickTop="1" thickBot="1" x14ac:dyDescent="0.35">
      <c r="A24" s="36"/>
      <c r="B24" s="55">
        <v>15</v>
      </c>
      <c r="C24" s="101" t="s">
        <v>51</v>
      </c>
      <c r="D24" s="57">
        <v>5</v>
      </c>
      <c r="E24" s="58" t="s">
        <v>31</v>
      </c>
      <c r="F24" s="59" t="s">
        <v>82</v>
      </c>
      <c r="G24" s="145"/>
      <c r="H24" s="60" t="s">
        <v>35</v>
      </c>
      <c r="I24" s="61"/>
      <c r="J24" s="62"/>
      <c r="K24" s="63"/>
      <c r="L24" s="64"/>
      <c r="M24" s="65"/>
      <c r="N24" s="65"/>
      <c r="O24" s="66"/>
      <c r="P24" s="67">
        <f>D24*Q24</f>
        <v>8300</v>
      </c>
      <c r="Q24" s="68">
        <v>1660</v>
      </c>
      <c r="R24" s="148"/>
      <c r="S24" s="69">
        <f>D24*R24</f>
        <v>0</v>
      </c>
      <c r="T24" s="70" t="str">
        <f t="shared" si="2"/>
        <v xml:space="preserve"> </v>
      </c>
      <c r="U24" s="71"/>
      <c r="V24" s="72"/>
    </row>
    <row r="25" spans="1:22" ht="54" customHeight="1" thickTop="1" thickBot="1" x14ac:dyDescent="0.35">
      <c r="A25" s="36"/>
      <c r="B25" s="55">
        <v>16</v>
      </c>
      <c r="C25" s="101" t="s">
        <v>52</v>
      </c>
      <c r="D25" s="57">
        <v>3</v>
      </c>
      <c r="E25" s="58" t="s">
        <v>31</v>
      </c>
      <c r="F25" s="59" t="s">
        <v>83</v>
      </c>
      <c r="G25" s="145"/>
      <c r="H25" s="60" t="s">
        <v>35</v>
      </c>
      <c r="I25" s="61"/>
      <c r="J25" s="62"/>
      <c r="K25" s="63"/>
      <c r="L25" s="64"/>
      <c r="M25" s="65"/>
      <c r="N25" s="65"/>
      <c r="O25" s="66"/>
      <c r="P25" s="67">
        <f>D25*Q25</f>
        <v>1800</v>
      </c>
      <c r="Q25" s="68">
        <v>600</v>
      </c>
      <c r="R25" s="148"/>
      <c r="S25" s="69">
        <f>D25*R25</f>
        <v>0</v>
      </c>
      <c r="T25" s="70" t="str">
        <f t="shared" si="2"/>
        <v xml:space="preserve"> </v>
      </c>
      <c r="U25" s="71"/>
      <c r="V25" s="72"/>
    </row>
    <row r="26" spans="1:22" ht="223.5" customHeight="1" thickTop="1" thickBot="1" x14ac:dyDescent="0.35">
      <c r="A26" s="36"/>
      <c r="B26" s="55">
        <v>17</v>
      </c>
      <c r="C26" s="101" t="s">
        <v>53</v>
      </c>
      <c r="D26" s="57">
        <v>5</v>
      </c>
      <c r="E26" s="58" t="s">
        <v>31</v>
      </c>
      <c r="F26" s="59" t="s">
        <v>84</v>
      </c>
      <c r="G26" s="145"/>
      <c r="H26" s="60" t="s">
        <v>35</v>
      </c>
      <c r="I26" s="61"/>
      <c r="J26" s="62"/>
      <c r="K26" s="63"/>
      <c r="L26" s="64"/>
      <c r="M26" s="65"/>
      <c r="N26" s="65"/>
      <c r="O26" s="66"/>
      <c r="P26" s="67">
        <f>D26*Q26</f>
        <v>1300</v>
      </c>
      <c r="Q26" s="68">
        <v>260</v>
      </c>
      <c r="R26" s="148"/>
      <c r="S26" s="69">
        <f>D26*R26</f>
        <v>0</v>
      </c>
      <c r="T26" s="70" t="str">
        <f t="shared" si="2"/>
        <v xml:space="preserve"> </v>
      </c>
      <c r="U26" s="71"/>
      <c r="V26" s="72"/>
    </row>
    <row r="27" spans="1:22" ht="33" customHeight="1" thickTop="1" thickBot="1" x14ac:dyDescent="0.35">
      <c r="A27" s="36"/>
      <c r="B27" s="55">
        <v>18</v>
      </c>
      <c r="C27" s="101" t="s">
        <v>54</v>
      </c>
      <c r="D27" s="57">
        <v>3</v>
      </c>
      <c r="E27" s="58" t="s">
        <v>31</v>
      </c>
      <c r="F27" s="59" t="s">
        <v>85</v>
      </c>
      <c r="G27" s="145"/>
      <c r="H27" s="60" t="s">
        <v>35</v>
      </c>
      <c r="I27" s="61"/>
      <c r="J27" s="62"/>
      <c r="K27" s="63"/>
      <c r="L27" s="64"/>
      <c r="M27" s="65"/>
      <c r="N27" s="65"/>
      <c r="O27" s="66"/>
      <c r="P27" s="67">
        <f>D27*Q27</f>
        <v>570</v>
      </c>
      <c r="Q27" s="68">
        <v>190</v>
      </c>
      <c r="R27" s="148"/>
      <c r="S27" s="69">
        <f>D27*R27</f>
        <v>0</v>
      </c>
      <c r="T27" s="70" t="str">
        <f t="shared" si="2"/>
        <v xml:space="preserve"> </v>
      </c>
      <c r="U27" s="71"/>
      <c r="V27" s="74"/>
    </row>
    <row r="28" spans="1:22" ht="44.25" customHeight="1" thickTop="1" thickBot="1" x14ac:dyDescent="0.35">
      <c r="A28" s="36"/>
      <c r="B28" s="55">
        <v>19</v>
      </c>
      <c r="C28" s="101" t="s">
        <v>55</v>
      </c>
      <c r="D28" s="57">
        <v>20</v>
      </c>
      <c r="E28" s="58" t="s">
        <v>31</v>
      </c>
      <c r="F28" s="59" t="s">
        <v>86</v>
      </c>
      <c r="G28" s="145"/>
      <c r="H28" s="60" t="s">
        <v>35</v>
      </c>
      <c r="I28" s="61"/>
      <c r="J28" s="62"/>
      <c r="K28" s="63"/>
      <c r="L28" s="64"/>
      <c r="M28" s="65"/>
      <c r="N28" s="65"/>
      <c r="O28" s="66"/>
      <c r="P28" s="67">
        <f>D28*Q28</f>
        <v>1500</v>
      </c>
      <c r="Q28" s="68">
        <v>75</v>
      </c>
      <c r="R28" s="148"/>
      <c r="S28" s="69">
        <f>D28*R28</f>
        <v>0</v>
      </c>
      <c r="T28" s="70" t="str">
        <f t="shared" si="2"/>
        <v xml:space="preserve"> </v>
      </c>
      <c r="U28" s="71"/>
      <c r="V28" s="87" t="s">
        <v>16</v>
      </c>
    </row>
    <row r="29" spans="1:22" ht="44.25" customHeight="1" thickTop="1" thickBot="1" x14ac:dyDescent="0.35">
      <c r="A29" s="36"/>
      <c r="B29" s="55">
        <v>20</v>
      </c>
      <c r="C29" s="101" t="s">
        <v>56</v>
      </c>
      <c r="D29" s="57">
        <v>15</v>
      </c>
      <c r="E29" s="58" t="s">
        <v>31</v>
      </c>
      <c r="F29" s="59" t="s">
        <v>87</v>
      </c>
      <c r="G29" s="145"/>
      <c r="H29" s="60" t="s">
        <v>35</v>
      </c>
      <c r="I29" s="61"/>
      <c r="J29" s="62"/>
      <c r="K29" s="63"/>
      <c r="L29" s="64"/>
      <c r="M29" s="65"/>
      <c r="N29" s="65"/>
      <c r="O29" s="66"/>
      <c r="P29" s="67">
        <f>D29*Q29</f>
        <v>1425</v>
      </c>
      <c r="Q29" s="68">
        <v>95</v>
      </c>
      <c r="R29" s="148"/>
      <c r="S29" s="69">
        <f>D29*R29</f>
        <v>0</v>
      </c>
      <c r="T29" s="70" t="str">
        <f t="shared" si="2"/>
        <v xml:space="preserve"> </v>
      </c>
      <c r="U29" s="71"/>
      <c r="V29" s="72"/>
    </row>
    <row r="30" spans="1:22" ht="44.25" customHeight="1" thickTop="1" thickBot="1" x14ac:dyDescent="0.35">
      <c r="A30" s="36"/>
      <c r="B30" s="55">
        <v>21</v>
      </c>
      <c r="C30" s="104" t="s">
        <v>57</v>
      </c>
      <c r="D30" s="57">
        <v>10</v>
      </c>
      <c r="E30" s="58" t="s">
        <v>31</v>
      </c>
      <c r="F30" s="59" t="s">
        <v>88</v>
      </c>
      <c r="G30" s="145"/>
      <c r="H30" s="60" t="s">
        <v>35</v>
      </c>
      <c r="I30" s="61"/>
      <c r="J30" s="62"/>
      <c r="K30" s="63"/>
      <c r="L30" s="64"/>
      <c r="M30" s="65"/>
      <c r="N30" s="65"/>
      <c r="O30" s="66"/>
      <c r="P30" s="67">
        <f>D30*Q30</f>
        <v>1050</v>
      </c>
      <c r="Q30" s="68">
        <v>105</v>
      </c>
      <c r="R30" s="148"/>
      <c r="S30" s="69">
        <f>D30*R30</f>
        <v>0</v>
      </c>
      <c r="T30" s="70" t="str">
        <f t="shared" si="2"/>
        <v xml:space="preserve"> </v>
      </c>
      <c r="U30" s="71"/>
      <c r="V30" s="72"/>
    </row>
    <row r="31" spans="1:22" ht="44.25" customHeight="1" thickTop="1" thickBot="1" x14ac:dyDescent="0.35">
      <c r="A31" s="36"/>
      <c r="B31" s="105">
        <v>22</v>
      </c>
      <c r="C31" s="106" t="s">
        <v>58</v>
      </c>
      <c r="D31" s="107">
        <v>4</v>
      </c>
      <c r="E31" s="108" t="s">
        <v>31</v>
      </c>
      <c r="F31" s="109" t="s">
        <v>89</v>
      </c>
      <c r="G31" s="145"/>
      <c r="H31" s="110" t="s">
        <v>35</v>
      </c>
      <c r="I31" s="111"/>
      <c r="J31" s="112"/>
      <c r="K31" s="113"/>
      <c r="L31" s="114"/>
      <c r="M31" s="115"/>
      <c r="N31" s="115"/>
      <c r="O31" s="116"/>
      <c r="P31" s="117">
        <f>D31*Q31</f>
        <v>780</v>
      </c>
      <c r="Q31" s="118">
        <v>195</v>
      </c>
      <c r="R31" s="148"/>
      <c r="S31" s="119">
        <f>D31*R31</f>
        <v>0</v>
      </c>
      <c r="T31" s="120" t="str">
        <f t="shared" ref="T31" si="3">IF(ISNUMBER(R31), IF(R31&gt;Q31,"NEVYHOVUJE","VYHOVUJE")," ")</f>
        <v xml:space="preserve"> </v>
      </c>
      <c r="U31" s="121"/>
      <c r="V31" s="122"/>
    </row>
    <row r="32" spans="1:22" ht="17.399999999999999" customHeight="1" thickTop="1" thickBot="1" x14ac:dyDescent="0.35">
      <c r="C32" s="1"/>
      <c r="D32" s="1"/>
      <c r="E32" s="1"/>
      <c r="F32" s="1"/>
      <c r="G32" s="1"/>
      <c r="H32" s="1"/>
      <c r="I32" s="1"/>
      <c r="J32" s="1"/>
      <c r="N32" s="1"/>
      <c r="O32" s="1"/>
      <c r="P32" s="1"/>
    </row>
    <row r="33" spans="2:22" ht="51.75" customHeight="1" thickTop="1" thickBot="1" x14ac:dyDescent="0.35">
      <c r="B33" s="123" t="s">
        <v>30</v>
      </c>
      <c r="C33" s="123"/>
      <c r="D33" s="123"/>
      <c r="E33" s="123"/>
      <c r="F33" s="123"/>
      <c r="G33" s="123"/>
      <c r="H33" s="124"/>
      <c r="I33" s="124"/>
      <c r="J33" s="125"/>
      <c r="K33" s="125"/>
      <c r="L33" s="27"/>
      <c r="M33" s="27"/>
      <c r="N33" s="27"/>
      <c r="O33" s="126"/>
      <c r="P33" s="126"/>
      <c r="Q33" s="127" t="s">
        <v>9</v>
      </c>
      <c r="R33" s="128" t="s">
        <v>10</v>
      </c>
      <c r="S33" s="129"/>
      <c r="T33" s="130"/>
      <c r="U33" s="131"/>
      <c r="V33" s="132"/>
    </row>
    <row r="34" spans="2:22" ht="50.4" customHeight="1" thickTop="1" thickBot="1" x14ac:dyDescent="0.35">
      <c r="B34" s="133" t="s">
        <v>29</v>
      </c>
      <c r="C34" s="133"/>
      <c r="D34" s="133"/>
      <c r="E34" s="133"/>
      <c r="F34" s="133"/>
      <c r="G34" s="133"/>
      <c r="H34" s="133"/>
      <c r="I34" s="134"/>
      <c r="L34" s="7"/>
      <c r="M34" s="7"/>
      <c r="N34" s="7"/>
      <c r="O34" s="135"/>
      <c r="P34" s="135"/>
      <c r="Q34" s="136">
        <f>SUM(P7:P31)</f>
        <v>604795</v>
      </c>
      <c r="R34" s="137">
        <f>SUM(S7:S31)</f>
        <v>0</v>
      </c>
      <c r="S34" s="138"/>
      <c r="T34" s="139"/>
    </row>
    <row r="35" spans="2:22" ht="15" thickTop="1" x14ac:dyDescent="0.3">
      <c r="B35" s="140" t="s">
        <v>33</v>
      </c>
      <c r="C35" s="140"/>
      <c r="D35" s="140"/>
      <c r="E35" s="140"/>
      <c r="F35" s="140"/>
      <c r="G35" s="140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2:22" x14ac:dyDescent="0.3">
      <c r="B36" s="141"/>
      <c r="C36" s="141"/>
      <c r="D36" s="141"/>
      <c r="E36" s="141"/>
      <c r="F36" s="14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2:22" x14ac:dyDescent="0.3">
      <c r="B37" s="141"/>
      <c r="C37" s="141"/>
      <c r="D37" s="141"/>
      <c r="E37" s="141"/>
      <c r="F37" s="14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2:22" x14ac:dyDescent="0.3">
      <c r="B38" s="141"/>
      <c r="C38" s="141"/>
      <c r="D38" s="141"/>
      <c r="E38" s="141"/>
      <c r="F38" s="14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2:22" ht="19.95" customHeight="1" x14ac:dyDescent="0.3">
      <c r="C39" s="125"/>
      <c r="D39" s="142"/>
      <c r="E39" s="125"/>
      <c r="F39" s="12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2:22" ht="19.95" customHeight="1" x14ac:dyDescent="0.3">
      <c r="H40" s="144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2:22" ht="19.95" customHeight="1" x14ac:dyDescent="0.3">
      <c r="C41" s="125"/>
      <c r="D41" s="142"/>
      <c r="E41" s="125"/>
      <c r="F41" s="12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2:22" ht="19.95" customHeight="1" x14ac:dyDescent="0.3">
      <c r="C42" s="125"/>
      <c r="D42" s="142"/>
      <c r="E42" s="125"/>
      <c r="F42" s="12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2:22" ht="19.95" customHeight="1" x14ac:dyDescent="0.3">
      <c r="C43" s="125"/>
      <c r="D43" s="142"/>
      <c r="E43" s="125"/>
      <c r="F43" s="12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2:22" ht="19.95" customHeight="1" x14ac:dyDescent="0.3">
      <c r="C44" s="125"/>
      <c r="D44" s="142"/>
      <c r="E44" s="125"/>
      <c r="F44" s="12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2:22" ht="19.95" customHeight="1" x14ac:dyDescent="0.3">
      <c r="C45" s="125"/>
      <c r="D45" s="142"/>
      <c r="E45" s="125"/>
      <c r="F45" s="12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2:22" ht="19.95" customHeight="1" x14ac:dyDescent="0.3">
      <c r="C46" s="125"/>
      <c r="D46" s="142"/>
      <c r="E46" s="125"/>
      <c r="F46" s="12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2:22" ht="19.95" customHeight="1" x14ac:dyDescent="0.3">
      <c r="C47" s="125"/>
      <c r="D47" s="142"/>
      <c r="E47" s="125"/>
      <c r="F47" s="12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2:22" ht="19.95" customHeight="1" x14ac:dyDescent="0.3">
      <c r="C48" s="125"/>
      <c r="D48" s="142"/>
      <c r="E48" s="125"/>
      <c r="F48" s="12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95" customHeight="1" x14ac:dyDescent="0.3">
      <c r="C49" s="125"/>
      <c r="D49" s="142"/>
      <c r="E49" s="125"/>
      <c r="F49" s="12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95" customHeight="1" x14ac:dyDescent="0.3">
      <c r="C50" s="125"/>
      <c r="D50" s="142"/>
      <c r="E50" s="125"/>
      <c r="F50" s="12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95" customHeight="1" x14ac:dyDescent="0.3">
      <c r="C51" s="125"/>
      <c r="D51" s="142"/>
      <c r="E51" s="125"/>
      <c r="F51" s="12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95" customHeight="1" x14ac:dyDescent="0.3">
      <c r="C52" s="125"/>
      <c r="D52" s="142"/>
      <c r="E52" s="125"/>
      <c r="F52" s="12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95" customHeight="1" x14ac:dyDescent="0.3">
      <c r="C53" s="125"/>
      <c r="D53" s="142"/>
      <c r="E53" s="125"/>
      <c r="F53" s="12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95" customHeight="1" x14ac:dyDescent="0.3">
      <c r="C54" s="125"/>
      <c r="D54" s="142"/>
      <c r="E54" s="125"/>
      <c r="F54" s="12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95" customHeight="1" x14ac:dyDescent="0.3">
      <c r="C55" s="125"/>
      <c r="D55" s="142"/>
      <c r="E55" s="125"/>
      <c r="F55" s="12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95" customHeight="1" x14ac:dyDescent="0.3">
      <c r="C56" s="125"/>
      <c r="D56" s="142"/>
      <c r="E56" s="125"/>
      <c r="F56" s="12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95" customHeight="1" x14ac:dyDescent="0.3">
      <c r="C57" s="125"/>
      <c r="D57" s="142"/>
      <c r="E57" s="125"/>
      <c r="F57" s="12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95" customHeight="1" x14ac:dyDescent="0.3">
      <c r="C58" s="125"/>
      <c r="D58" s="142"/>
      <c r="E58" s="125"/>
      <c r="F58" s="12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95" customHeight="1" x14ac:dyDescent="0.3">
      <c r="C59" s="125"/>
      <c r="D59" s="142"/>
      <c r="E59" s="125"/>
      <c r="F59" s="12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95" customHeight="1" x14ac:dyDescent="0.3">
      <c r="C60" s="125"/>
      <c r="D60" s="142"/>
      <c r="E60" s="125"/>
      <c r="F60" s="12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95" customHeight="1" x14ac:dyDescent="0.3">
      <c r="C61" s="125"/>
      <c r="D61" s="142"/>
      <c r="E61" s="125"/>
      <c r="F61" s="12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95" customHeight="1" x14ac:dyDescent="0.3">
      <c r="C62" s="125"/>
      <c r="D62" s="142"/>
      <c r="E62" s="125"/>
      <c r="F62" s="12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95" customHeight="1" x14ac:dyDescent="0.3">
      <c r="C63" s="125"/>
      <c r="D63" s="142"/>
      <c r="E63" s="125"/>
      <c r="F63" s="12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95" customHeight="1" x14ac:dyDescent="0.3">
      <c r="C64" s="125"/>
      <c r="D64" s="142"/>
      <c r="E64" s="125"/>
      <c r="F64" s="12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95" customHeight="1" x14ac:dyDescent="0.3">
      <c r="C65" s="125"/>
      <c r="D65" s="142"/>
      <c r="E65" s="125"/>
      <c r="F65" s="12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95" customHeight="1" x14ac:dyDescent="0.3">
      <c r="C66" s="125"/>
      <c r="D66" s="142"/>
      <c r="E66" s="125"/>
      <c r="F66" s="12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95" customHeight="1" x14ac:dyDescent="0.3">
      <c r="C67" s="125"/>
      <c r="D67" s="142"/>
      <c r="E67" s="125"/>
      <c r="F67" s="12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95" customHeight="1" x14ac:dyDescent="0.3">
      <c r="C68" s="125"/>
      <c r="D68" s="142"/>
      <c r="E68" s="125"/>
      <c r="F68" s="12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95" customHeight="1" x14ac:dyDescent="0.3">
      <c r="C69" s="125"/>
      <c r="D69" s="142"/>
      <c r="E69" s="125"/>
      <c r="F69" s="12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95" customHeight="1" x14ac:dyDescent="0.3">
      <c r="C70" s="125"/>
      <c r="D70" s="142"/>
      <c r="E70" s="125"/>
      <c r="F70" s="12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95" customHeight="1" x14ac:dyDescent="0.3">
      <c r="C71" s="125"/>
      <c r="D71" s="142"/>
      <c r="E71" s="125"/>
      <c r="F71" s="12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95" customHeight="1" x14ac:dyDescent="0.3">
      <c r="C72" s="125"/>
      <c r="D72" s="142"/>
      <c r="E72" s="125"/>
      <c r="F72" s="12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95" customHeight="1" x14ac:dyDescent="0.3">
      <c r="C73" s="125"/>
      <c r="D73" s="142"/>
      <c r="E73" s="125"/>
      <c r="F73" s="12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95" customHeight="1" x14ac:dyDescent="0.3">
      <c r="C74" s="125"/>
      <c r="D74" s="142"/>
      <c r="E74" s="125"/>
      <c r="F74" s="12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95" customHeight="1" x14ac:dyDescent="0.3">
      <c r="C75" s="125"/>
      <c r="D75" s="142"/>
      <c r="E75" s="125"/>
      <c r="F75" s="12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95" customHeight="1" x14ac:dyDescent="0.3">
      <c r="C76" s="125"/>
      <c r="D76" s="142"/>
      <c r="E76" s="125"/>
      <c r="F76" s="12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95" customHeight="1" x14ac:dyDescent="0.3">
      <c r="C77" s="125"/>
      <c r="D77" s="142"/>
      <c r="E77" s="125"/>
      <c r="F77" s="12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95" customHeight="1" x14ac:dyDescent="0.3">
      <c r="C78" s="125"/>
      <c r="D78" s="142"/>
      <c r="E78" s="125"/>
      <c r="F78" s="12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95" customHeight="1" x14ac:dyDescent="0.3">
      <c r="C79" s="125"/>
      <c r="D79" s="142"/>
      <c r="E79" s="125"/>
      <c r="F79" s="12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95" customHeight="1" x14ac:dyDescent="0.3">
      <c r="C80" s="125"/>
      <c r="D80" s="142"/>
      <c r="E80" s="125"/>
      <c r="F80" s="12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95" customHeight="1" x14ac:dyDescent="0.3">
      <c r="C81" s="125"/>
      <c r="D81" s="142"/>
      <c r="E81" s="125"/>
      <c r="F81" s="12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95" customHeight="1" x14ac:dyDescent="0.3">
      <c r="C82" s="125"/>
      <c r="D82" s="142"/>
      <c r="E82" s="125"/>
      <c r="F82" s="12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95" customHeight="1" x14ac:dyDescent="0.3">
      <c r="C83" s="125"/>
      <c r="D83" s="142"/>
      <c r="E83" s="125"/>
      <c r="F83" s="12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95" customHeight="1" x14ac:dyDescent="0.3">
      <c r="C84" s="125"/>
      <c r="D84" s="142"/>
      <c r="E84" s="125"/>
      <c r="F84" s="12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95" customHeight="1" x14ac:dyDescent="0.3">
      <c r="C85" s="125"/>
      <c r="D85" s="142"/>
      <c r="E85" s="125"/>
      <c r="F85" s="12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95" customHeight="1" x14ac:dyDescent="0.3">
      <c r="C86" s="125"/>
      <c r="D86" s="142"/>
      <c r="E86" s="125"/>
      <c r="F86" s="12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95" customHeight="1" x14ac:dyDescent="0.3">
      <c r="C87" s="125"/>
      <c r="D87" s="142"/>
      <c r="E87" s="125"/>
      <c r="F87" s="12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95" customHeight="1" x14ac:dyDescent="0.3">
      <c r="C88" s="125"/>
      <c r="D88" s="142"/>
      <c r="E88" s="125"/>
      <c r="F88" s="12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95" customHeight="1" x14ac:dyDescent="0.3">
      <c r="C89" s="125"/>
      <c r="D89" s="142"/>
      <c r="E89" s="125"/>
      <c r="F89" s="12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95" customHeight="1" x14ac:dyDescent="0.3">
      <c r="C90" s="125"/>
      <c r="D90" s="142"/>
      <c r="E90" s="125"/>
      <c r="F90" s="12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95" customHeight="1" x14ac:dyDescent="0.3">
      <c r="C91" s="125"/>
      <c r="D91" s="142"/>
      <c r="E91" s="125"/>
      <c r="F91" s="12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95" customHeight="1" x14ac:dyDescent="0.3">
      <c r="C92" s="125"/>
      <c r="D92" s="142"/>
      <c r="E92" s="125"/>
      <c r="F92" s="12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95" customHeight="1" x14ac:dyDescent="0.3">
      <c r="C93" s="125"/>
      <c r="D93" s="142"/>
      <c r="E93" s="125"/>
      <c r="F93" s="12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95" customHeight="1" x14ac:dyDescent="0.3">
      <c r="C94" s="125"/>
      <c r="D94" s="142"/>
      <c r="E94" s="125"/>
      <c r="F94" s="12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95" customHeight="1" x14ac:dyDescent="0.3">
      <c r="C95" s="125"/>
      <c r="D95" s="142"/>
      <c r="E95" s="125"/>
      <c r="F95" s="12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95" customHeight="1" x14ac:dyDescent="0.3">
      <c r="C96" s="125"/>
      <c r="D96" s="142"/>
      <c r="E96" s="125"/>
      <c r="F96" s="12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95" customHeight="1" x14ac:dyDescent="0.3">
      <c r="C97" s="125"/>
      <c r="D97" s="142"/>
      <c r="E97" s="125"/>
      <c r="F97" s="12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95" customHeight="1" x14ac:dyDescent="0.3">
      <c r="C98" s="125"/>
      <c r="D98" s="142"/>
      <c r="E98" s="125"/>
      <c r="F98" s="12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95" customHeight="1" x14ac:dyDescent="0.3">
      <c r="C99" s="125"/>
      <c r="D99" s="142"/>
      <c r="E99" s="125"/>
      <c r="F99" s="12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95" customHeight="1" x14ac:dyDescent="0.3">
      <c r="C100" s="125"/>
      <c r="D100" s="142"/>
      <c r="E100" s="125"/>
      <c r="F100" s="12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95" customHeight="1" x14ac:dyDescent="0.3">
      <c r="C101" s="125"/>
      <c r="D101" s="142"/>
      <c r="E101" s="125"/>
      <c r="F101" s="12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95" customHeight="1" x14ac:dyDescent="0.3">
      <c r="C102" s="125"/>
      <c r="D102" s="142"/>
      <c r="E102" s="125"/>
      <c r="F102" s="12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95" customHeight="1" x14ac:dyDescent="0.3">
      <c r="C103" s="125"/>
      <c r="D103" s="142"/>
      <c r="E103" s="125"/>
      <c r="F103" s="12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95" customHeight="1" x14ac:dyDescent="0.3">
      <c r="C104" s="125"/>
      <c r="D104" s="142"/>
      <c r="E104" s="125"/>
      <c r="F104" s="125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95" customHeight="1" x14ac:dyDescent="0.3">
      <c r="C105" s="125"/>
      <c r="D105" s="142"/>
      <c r="E105" s="125"/>
      <c r="F105" s="125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95" customHeight="1" x14ac:dyDescent="0.3">
      <c r="C106" s="125"/>
      <c r="D106" s="142"/>
      <c r="E106" s="125"/>
      <c r="F106" s="125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95" customHeight="1" x14ac:dyDescent="0.3">
      <c r="C107" s="125"/>
      <c r="D107" s="142"/>
      <c r="E107" s="125"/>
      <c r="F107" s="125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95" customHeight="1" x14ac:dyDescent="0.3">
      <c r="C108" s="125"/>
      <c r="D108" s="142"/>
      <c r="E108" s="125"/>
      <c r="F108" s="125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95" customHeight="1" x14ac:dyDescent="0.3">
      <c r="C109" s="125"/>
      <c r="D109" s="142"/>
      <c r="E109" s="125"/>
      <c r="F109" s="125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95" customHeight="1" x14ac:dyDescent="0.3">
      <c r="C110" s="125"/>
      <c r="D110" s="142"/>
      <c r="E110" s="125"/>
      <c r="F110" s="125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95" customHeight="1" x14ac:dyDescent="0.3">
      <c r="C111" s="125"/>
      <c r="D111" s="142"/>
      <c r="E111" s="125"/>
      <c r="F111" s="125"/>
      <c r="G111" s="16"/>
      <c r="H111" s="16"/>
      <c r="I111" s="11"/>
      <c r="J111" s="11"/>
      <c r="K111" s="11"/>
      <c r="L111" s="11"/>
      <c r="M111" s="11"/>
      <c r="N111" s="17"/>
      <c r="O111" s="17"/>
      <c r="P111" s="17"/>
      <c r="Q111" s="11"/>
      <c r="R111" s="11"/>
      <c r="S111" s="11"/>
    </row>
    <row r="112" spans="3:19" ht="19.95" customHeight="1" x14ac:dyDescent="0.3">
      <c r="C112" s="125"/>
      <c r="D112" s="142"/>
      <c r="E112" s="125"/>
      <c r="F112" s="125"/>
      <c r="G112" s="16"/>
      <c r="H112" s="16"/>
      <c r="I112" s="11"/>
      <c r="J112" s="11"/>
      <c r="K112" s="11"/>
      <c r="L112" s="11"/>
      <c r="M112" s="11"/>
      <c r="N112" s="17"/>
      <c r="O112" s="17"/>
      <c r="P112" s="17"/>
      <c r="Q112" s="11"/>
      <c r="R112" s="11"/>
      <c r="S112" s="11"/>
    </row>
    <row r="113" spans="3:19" ht="19.95" customHeight="1" x14ac:dyDescent="0.3">
      <c r="C113" s="125"/>
      <c r="D113" s="142"/>
      <c r="E113" s="125"/>
      <c r="F113" s="125"/>
      <c r="G113" s="16"/>
      <c r="H113" s="16"/>
      <c r="I113" s="11"/>
      <c r="J113" s="11"/>
      <c r="K113" s="11"/>
      <c r="L113" s="11"/>
      <c r="M113" s="11"/>
      <c r="N113" s="17"/>
      <c r="O113" s="17"/>
      <c r="P113" s="17"/>
      <c r="Q113" s="11"/>
      <c r="R113" s="11"/>
      <c r="S113" s="11"/>
    </row>
    <row r="114" spans="3:19" ht="19.95" customHeight="1" x14ac:dyDescent="0.3">
      <c r="C114" s="125"/>
      <c r="D114" s="142"/>
      <c r="E114" s="125"/>
      <c r="F114" s="125"/>
      <c r="G114" s="16"/>
      <c r="H114" s="16"/>
      <c r="I114" s="11"/>
      <c r="J114" s="11"/>
      <c r="K114" s="11"/>
      <c r="L114" s="11"/>
      <c r="M114" s="11"/>
      <c r="N114" s="17"/>
      <c r="O114" s="17"/>
      <c r="P114" s="17"/>
      <c r="Q114" s="11"/>
      <c r="R114" s="11"/>
      <c r="S114" s="11"/>
    </row>
    <row r="115" spans="3:19" ht="19.95" customHeight="1" x14ac:dyDescent="0.3">
      <c r="C115" s="125"/>
      <c r="D115" s="142"/>
      <c r="E115" s="125"/>
      <c r="F115" s="125"/>
      <c r="G115" s="16"/>
      <c r="H115" s="16"/>
      <c r="I115" s="11"/>
      <c r="J115" s="11"/>
      <c r="K115" s="11"/>
      <c r="L115" s="11"/>
      <c r="M115" s="11"/>
      <c r="N115" s="17"/>
      <c r="O115" s="17"/>
      <c r="P115" s="17"/>
      <c r="Q115" s="11"/>
      <c r="R115" s="11"/>
      <c r="S115" s="11"/>
    </row>
    <row r="116" spans="3:19" ht="19.95" customHeight="1" x14ac:dyDescent="0.3">
      <c r="C116" s="125"/>
      <c r="D116" s="142"/>
      <c r="E116" s="125"/>
      <c r="F116" s="125"/>
      <c r="G116" s="16"/>
      <c r="H116" s="16"/>
      <c r="I116" s="11"/>
      <c r="J116" s="11"/>
      <c r="K116" s="11"/>
      <c r="L116" s="11"/>
      <c r="M116" s="11"/>
      <c r="N116" s="17"/>
      <c r="O116" s="17"/>
      <c r="P116" s="17"/>
      <c r="Q116" s="11"/>
      <c r="R116" s="11"/>
      <c r="S116" s="11"/>
    </row>
    <row r="117" spans="3:19" ht="19.95" customHeight="1" x14ac:dyDescent="0.3">
      <c r="C117" s="125"/>
      <c r="D117" s="142"/>
      <c r="E117" s="125"/>
      <c r="F117" s="125"/>
      <c r="G117" s="16"/>
      <c r="H117" s="16"/>
      <c r="I117" s="11"/>
      <c r="J117" s="11"/>
      <c r="K117" s="11"/>
      <c r="L117" s="11"/>
      <c r="M117" s="11"/>
      <c r="N117" s="17"/>
      <c r="O117" s="17"/>
      <c r="P117" s="17"/>
      <c r="Q117" s="11"/>
      <c r="R117" s="11"/>
      <c r="S117" s="11"/>
    </row>
    <row r="118" spans="3:19" ht="19.95" customHeight="1" x14ac:dyDescent="0.3">
      <c r="C118" s="125"/>
      <c r="D118" s="142"/>
      <c r="E118" s="125"/>
      <c r="F118" s="125"/>
      <c r="G118" s="16"/>
      <c r="H118" s="16"/>
      <c r="I118" s="11"/>
      <c r="J118" s="11"/>
      <c r="K118" s="11"/>
      <c r="L118" s="11"/>
      <c r="M118" s="11"/>
      <c r="N118" s="17"/>
      <c r="O118" s="17"/>
      <c r="P118" s="17"/>
      <c r="Q118" s="11"/>
      <c r="R118" s="11"/>
      <c r="S118" s="11"/>
    </row>
    <row r="119" spans="3:19" ht="19.95" customHeight="1" x14ac:dyDescent="0.3">
      <c r="C119" s="125"/>
      <c r="D119" s="142"/>
      <c r="E119" s="125"/>
      <c r="F119" s="125"/>
      <c r="G119" s="16"/>
      <c r="H119" s="16"/>
      <c r="I119" s="11"/>
      <c r="J119" s="11"/>
      <c r="K119" s="11"/>
      <c r="L119" s="11"/>
      <c r="M119" s="11"/>
      <c r="N119" s="17"/>
      <c r="O119" s="17"/>
      <c r="P119" s="17"/>
      <c r="Q119" s="11"/>
      <c r="R119" s="11"/>
      <c r="S119" s="11"/>
    </row>
    <row r="120" spans="3:19" ht="19.95" customHeight="1" x14ac:dyDescent="0.3">
      <c r="C120" s="125"/>
      <c r="D120" s="142"/>
      <c r="E120" s="125"/>
      <c r="F120" s="125"/>
      <c r="G120" s="16"/>
      <c r="H120" s="16"/>
      <c r="I120" s="11"/>
      <c r="J120" s="11"/>
      <c r="K120" s="11"/>
      <c r="L120" s="11"/>
      <c r="M120" s="11"/>
      <c r="N120" s="17"/>
      <c r="O120" s="17"/>
      <c r="P120" s="17"/>
    </row>
    <row r="121" spans="3:19" ht="19.95" customHeight="1" x14ac:dyDescent="0.3">
      <c r="C121" s="1"/>
      <c r="E121" s="1"/>
      <c r="F121" s="1"/>
      <c r="J121" s="1"/>
    </row>
    <row r="122" spans="3:19" ht="19.95" customHeight="1" x14ac:dyDescent="0.3">
      <c r="C122" s="1"/>
      <c r="E122" s="1"/>
      <c r="F122" s="1"/>
      <c r="J122" s="1"/>
    </row>
    <row r="123" spans="3:19" ht="19.95" customHeight="1" x14ac:dyDescent="0.3">
      <c r="C123" s="1"/>
      <c r="E123" s="1"/>
      <c r="F123" s="1"/>
      <c r="J123" s="1"/>
    </row>
    <row r="124" spans="3:19" ht="19.95" customHeight="1" x14ac:dyDescent="0.3">
      <c r="C124" s="1"/>
      <c r="E124" s="1"/>
      <c r="F124" s="1"/>
      <c r="J124" s="1"/>
    </row>
    <row r="125" spans="3:19" ht="19.95" customHeight="1" x14ac:dyDescent="0.3">
      <c r="C125" s="1"/>
      <c r="E125" s="1"/>
      <c r="F125" s="1"/>
      <c r="J125" s="1"/>
    </row>
    <row r="126" spans="3:19" ht="19.95" customHeight="1" x14ac:dyDescent="0.3">
      <c r="C126" s="1"/>
      <c r="E126" s="1"/>
      <c r="F126" s="1"/>
      <c r="J126" s="1"/>
    </row>
    <row r="127" spans="3:19" ht="19.95" customHeight="1" x14ac:dyDescent="0.3">
      <c r="C127" s="1"/>
      <c r="E127" s="1"/>
      <c r="F127" s="1"/>
      <c r="J127" s="1"/>
    </row>
    <row r="128" spans="3:19" ht="19.95" customHeight="1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  <row r="227" spans="3:10" x14ac:dyDescent="0.3">
      <c r="C227" s="1"/>
      <c r="E227" s="1"/>
      <c r="F227" s="1"/>
      <c r="J227" s="1"/>
    </row>
    <row r="228" spans="3:10" x14ac:dyDescent="0.3">
      <c r="C228" s="1"/>
      <c r="E228" s="1"/>
      <c r="F228" s="1"/>
      <c r="J228" s="1"/>
    </row>
    <row r="229" spans="3:10" x14ac:dyDescent="0.3">
      <c r="C229" s="1"/>
      <c r="E229" s="1"/>
      <c r="F229" s="1"/>
      <c r="J229" s="1"/>
    </row>
    <row r="230" spans="3:10" x14ac:dyDescent="0.3">
      <c r="C230" s="1"/>
      <c r="E230" s="1"/>
      <c r="F230" s="1"/>
      <c r="J230" s="1"/>
    </row>
    <row r="231" spans="3:10" x14ac:dyDescent="0.3">
      <c r="C231" s="1"/>
      <c r="E231" s="1"/>
      <c r="F231" s="1"/>
      <c r="J231" s="1"/>
    </row>
    <row r="232" spans="3:10" x14ac:dyDescent="0.3">
      <c r="C232" s="1"/>
      <c r="E232" s="1"/>
      <c r="F232" s="1"/>
      <c r="J232" s="1"/>
    </row>
    <row r="233" spans="3:10" x14ac:dyDescent="0.3">
      <c r="C233" s="1"/>
      <c r="E233" s="1"/>
      <c r="F233" s="1"/>
      <c r="J233" s="1"/>
    </row>
    <row r="234" spans="3:10" x14ac:dyDescent="0.3">
      <c r="C234" s="1"/>
      <c r="E234" s="1"/>
      <c r="F234" s="1"/>
      <c r="J234" s="1"/>
    </row>
    <row r="235" spans="3:10" x14ac:dyDescent="0.3">
      <c r="C235" s="1"/>
      <c r="E235" s="1"/>
      <c r="F235" s="1"/>
      <c r="J235" s="1"/>
    </row>
    <row r="236" spans="3:10" x14ac:dyDescent="0.3">
      <c r="C236" s="1"/>
      <c r="E236" s="1"/>
      <c r="F236" s="1"/>
      <c r="J236" s="1"/>
    </row>
    <row r="237" spans="3:10" x14ac:dyDescent="0.3">
      <c r="C237" s="1"/>
      <c r="E237" s="1"/>
      <c r="F237" s="1"/>
      <c r="J237" s="1"/>
    </row>
    <row r="238" spans="3:10" x14ac:dyDescent="0.3">
      <c r="C238" s="1"/>
      <c r="E238" s="1"/>
      <c r="F238" s="1"/>
      <c r="J238" s="1"/>
    </row>
    <row r="239" spans="3:10" x14ac:dyDescent="0.3">
      <c r="C239" s="1"/>
      <c r="E239" s="1"/>
      <c r="F239" s="1"/>
      <c r="J239" s="1"/>
    </row>
    <row r="240" spans="3:10" x14ac:dyDescent="0.3">
      <c r="C240" s="1"/>
      <c r="E240" s="1"/>
      <c r="F240" s="1"/>
      <c r="J240" s="1"/>
    </row>
    <row r="241" spans="3:10" x14ac:dyDescent="0.3">
      <c r="C241" s="1"/>
      <c r="E241" s="1"/>
      <c r="F241" s="1"/>
      <c r="J241" s="1"/>
    </row>
    <row r="242" spans="3:10" x14ac:dyDescent="0.3">
      <c r="C242" s="1"/>
      <c r="E242" s="1"/>
      <c r="F242" s="1"/>
      <c r="J242" s="1"/>
    </row>
    <row r="243" spans="3:10" x14ac:dyDescent="0.3">
      <c r="C243" s="1"/>
      <c r="E243" s="1"/>
      <c r="F243" s="1"/>
      <c r="J243" s="1"/>
    </row>
    <row r="244" spans="3:10" x14ac:dyDescent="0.3">
      <c r="C244" s="1"/>
      <c r="E244" s="1"/>
      <c r="F244" s="1"/>
      <c r="J244" s="1"/>
    </row>
    <row r="245" spans="3:10" x14ac:dyDescent="0.3">
      <c r="C245" s="1"/>
      <c r="E245" s="1"/>
      <c r="F245" s="1"/>
      <c r="J245" s="1"/>
    </row>
    <row r="246" spans="3:10" x14ac:dyDescent="0.3">
      <c r="C246" s="1"/>
      <c r="E246" s="1"/>
      <c r="F246" s="1"/>
      <c r="J246" s="1"/>
    </row>
    <row r="247" spans="3:10" x14ac:dyDescent="0.3">
      <c r="C247" s="1"/>
      <c r="E247" s="1"/>
      <c r="F247" s="1"/>
      <c r="J247" s="1"/>
    </row>
    <row r="248" spans="3:10" x14ac:dyDescent="0.3">
      <c r="C248" s="1"/>
      <c r="E248" s="1"/>
      <c r="F248" s="1"/>
      <c r="J248" s="1"/>
    </row>
    <row r="249" spans="3:10" x14ac:dyDescent="0.3">
      <c r="C249" s="1"/>
      <c r="E249" s="1"/>
      <c r="F249" s="1"/>
      <c r="J249" s="1"/>
    </row>
    <row r="250" spans="3:10" x14ac:dyDescent="0.3">
      <c r="C250" s="1"/>
      <c r="E250" s="1"/>
      <c r="F250" s="1"/>
      <c r="J250" s="1"/>
    </row>
    <row r="251" spans="3:10" x14ac:dyDescent="0.3">
      <c r="C251" s="1"/>
      <c r="E251" s="1"/>
      <c r="F251" s="1"/>
      <c r="J251" s="1"/>
    </row>
  </sheetData>
  <sheetProtection algorithmName="SHA-512" hashValue="+ZEYctdYyzVP+vTGoyaOMlh5wteztJFh0Zut4CBMrWfHUfQkpNboydp2IoLruz/GJItkRdVDVAMOaEC1xBF20g==" saltValue="BVx/w8ZBmhUyGujFIwEoow==" spinCount="100000" sheet="1" objects="1" scenarios="1"/>
  <mergeCells count="48">
    <mergeCell ref="B1:D1"/>
    <mergeCell ref="G5:H5"/>
    <mergeCell ref="B35:G35"/>
    <mergeCell ref="R34:T34"/>
    <mergeCell ref="R33:T33"/>
    <mergeCell ref="B33:G33"/>
    <mergeCell ref="B34:H34"/>
    <mergeCell ref="I7:I31"/>
    <mergeCell ref="J7:J31"/>
    <mergeCell ref="K7:K31"/>
    <mergeCell ref="L7:L9"/>
    <mergeCell ref="L17:L18"/>
    <mergeCell ref="L20:L31"/>
    <mergeCell ref="Q13:Q14"/>
    <mergeCell ref="P13:P14"/>
    <mergeCell ref="T13:T14"/>
    <mergeCell ref="O7:O31"/>
    <mergeCell ref="N7:N31"/>
    <mergeCell ref="M7:M31"/>
    <mergeCell ref="Q11:Q12"/>
    <mergeCell ref="P11:P12"/>
    <mergeCell ref="T11:T12"/>
    <mergeCell ref="U7:U31"/>
    <mergeCell ref="V17:V18"/>
    <mergeCell ref="V19:V20"/>
    <mergeCell ref="V21:V27"/>
    <mergeCell ref="V28:V31"/>
    <mergeCell ref="V11:V14"/>
    <mergeCell ref="V7:V9"/>
    <mergeCell ref="B11:B12"/>
    <mergeCell ref="C11:C12"/>
    <mergeCell ref="D11:D12"/>
    <mergeCell ref="E11:E12"/>
    <mergeCell ref="L11:L12"/>
    <mergeCell ref="B13:B14"/>
    <mergeCell ref="C13:C14"/>
    <mergeCell ref="D13:D14"/>
    <mergeCell ref="E13:E14"/>
    <mergeCell ref="L13:L14"/>
    <mergeCell ref="B15:B16"/>
    <mergeCell ref="C15:C16"/>
    <mergeCell ref="D15:D16"/>
    <mergeCell ref="E15:E16"/>
    <mergeCell ref="L15:L16"/>
    <mergeCell ref="P15:P16"/>
    <mergeCell ref="Q15:Q16"/>
    <mergeCell ref="T15:T16"/>
    <mergeCell ref="V15:V16"/>
  </mergeCells>
  <conditionalFormatting sqref="R7:R31 G7:H3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31">
    <cfRule type="notContainsBlanks" dxfId="2" priority="78">
      <formula>LEN(TRIM(G7))&gt;0</formula>
    </cfRule>
  </conditionalFormatting>
  <conditionalFormatting sqref="T7:T11 T13 T15 T17:T3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3539D624-7842-4B46-B217-69A9A7C14D31}">
      <formula1>"ANO,NE"</formula1>
    </dataValidation>
    <dataValidation type="list" allowBlank="1" showInputMessage="1" showErrorMessage="1" sqref="E7:E11 E13 E15 E17:E31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17" orientation="landscape" r:id="rId1"/>
  <ignoredErrors>
    <ignoredError sqref="S12:S16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V28 V10:V11 V19 V21 V15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2024-10-18T10:26:26Z</cp:lastPrinted>
  <dcterms:created xsi:type="dcterms:W3CDTF">2014-03-05T12:43:32Z</dcterms:created>
  <dcterms:modified xsi:type="dcterms:W3CDTF">2024-10-18T10:50:38Z</dcterms:modified>
</cp:coreProperties>
</file>